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97BCD922-CA47-4550-8C40-1B2EA1A0C5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G19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<sst xmlns="http://schemas.openxmlformats.org/spreadsheetml/2006/main" count="47" uniqueCount="41">
  <si>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</si>
  <si>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</si>
  <si>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</si>
  <si>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</si>
  <si>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</si>
  <si>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</si>
  <si>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</si>
  <si>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</si>
  <si>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</si>
  <si>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</si>
  <si>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</si>
  <si>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</si>
  <si>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</si>
  <si>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</si>
  <si>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</si>
  <si>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</si>
  <si>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</si>
  <si>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</si>
  <si>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</si>
  <si>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</si>
  <si>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</si>
  <si>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</si>
  <si>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</si>
  <si>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</si>
  <si>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</si>
  <si>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</si>
  <si>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</si>
  <si>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</si>
  <si>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</si>
  <si>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</si>
  <si>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</si>
  <si>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</si>
  <si>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</si>
  <si>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</si>
  <si>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</si>
  <si>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</si>
  <si>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FERİT AHMET RODOS</t>
  </si>
  <si>
    <t>İZMİR URLA</t>
  </si>
  <si>
    <t>KIZILTUĞ</t>
  </si>
  <si>
    <t>MEHMET GÜLHAN</t>
  </si>
  <si>
    <t>SERVİS YAKIT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</si>
</sst>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B1" sqref="B1:D1"/>
      <selection pane="bottomLeft" activeCell="D5" sqref="D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81" t="s">
        <v>37</v>
      </c>
      <c r="C1" s="82"/>
      <c r="D1" s="83"/>
      <c r="E1" s="2"/>
      <c r="F1" s="54" t="s">
        <v>0</v>
      </c>
      <c r="G1" s="55"/>
      <c r="H1" s="56" t="s">
        <v>1</v>
      </c>
      <c r="I1" s="57">
        <v>44554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36</v>
      </c>
      <c r="B4" s="53">
        <v>44554</v>
      </c>
      <c r="C4" s="8"/>
      <c r="D4" s="9">
        <v>41710.5</v>
      </c>
      <c r="E4" s="6"/>
      <c r="F4" s="76" t="str">
        <f t="shared" ref="F4:F5" si="0">A4</f>
        <v>FERİT AHMET RODOS</v>
      </c>
      <c r="G4" s="15">
        <v>6500</v>
      </c>
      <c r="H4" s="11">
        <v>35000</v>
      </c>
      <c r="I4" s="60">
        <f>D4-G4-H4</f>
        <v>210.5</v>
      </c>
      <c r="J4" s="74"/>
      <c r="K4" s="73"/>
    </row>
    <row r="5" spans="1:11" ht="18.75" x14ac:dyDescent="0.3">
      <c r="A5" s="7" t="s">
        <v>39</v>
      </c>
      <c r="B5" s="53">
        <v>44554</v>
      </c>
      <c r="C5" s="8"/>
      <c r="D5" s="9">
        <v>1566</v>
      </c>
      <c r="E5" s="6"/>
      <c r="F5" s="76" t="str">
        <f t="shared" si="0"/>
        <v>MEHMET GÜLHAN</v>
      </c>
      <c r="G5" s="15"/>
      <c r="H5" s="11"/>
      <c r="I5" s="60">
        <f>D5-G5-H5</f>
        <v>1566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 t="s">
        <v>38</v>
      </c>
      <c r="G6" s="15">
        <v>2000</v>
      </c>
      <c r="H6" s="11"/>
      <c r="I6" s="60">
        <f>D6-G6-H6</f>
        <v>-2000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/>
      <c r="G7" s="15"/>
      <c r="H7" s="11"/>
      <c r="I7" s="60"/>
      <c r="J7" s="77"/>
      <c r="K7" s="73"/>
    </row>
    <row r="8" spans="1:11" ht="18.75" x14ac:dyDescent="0.3">
      <c r="A8" s="7"/>
      <c r="B8" s="53"/>
      <c r="C8" s="8"/>
      <c r="D8" s="9"/>
      <c r="E8" s="6"/>
      <c r="F8" s="76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24</v>
      </c>
      <c r="G17" s="10">
        <v>1000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43276.5</v>
      </c>
      <c r="E19" s="20"/>
      <c r="F19" s="61" t="s">
        <v>10</v>
      </c>
      <c r="G19" s="62">
        <f>G4+G5+G6+G7+G8+G16+G9+G10+G11+G12+G13+G15+G14+G17</f>
        <v>9500</v>
      </c>
      <c r="H19" s="63">
        <f>SUM(H4:H18)</f>
        <v>35000</v>
      </c>
      <c r="I19" s="64">
        <f>SUM(I4:I18)</f>
        <v>-223.5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187782</v>
      </c>
      <c r="C22" s="4">
        <v>189043</v>
      </c>
      <c r="D22" s="24">
        <f>B22-C22</f>
        <v>-1261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1800</v>
      </c>
      <c r="C23" s="28"/>
      <c r="D23" s="29">
        <f>B23/D22</f>
        <v>-1.4274385408406027</v>
      </c>
      <c r="F23" s="30" t="s">
        <v>19</v>
      </c>
      <c r="G23" s="31">
        <v>1965</v>
      </c>
      <c r="H23" s="31"/>
      <c r="I23" s="13"/>
    </row>
    <row r="24" spans="1:10" ht="19.5" thickBot="1" x14ac:dyDescent="0.3">
      <c r="A24" s="32" t="s">
        <v>20</v>
      </c>
      <c r="B24" s="33">
        <f>G30</f>
        <v>2585</v>
      </c>
      <c r="C24" s="34">
        <f>D19</f>
        <v>43276.5</v>
      </c>
      <c r="D24" s="35">
        <f>SUM(B24/C24)</f>
        <v>5.9732187214770138E-2</v>
      </c>
      <c r="F24" s="36" t="s">
        <v>21</v>
      </c>
      <c r="G24" s="10">
        <v>170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150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40</v>
      </c>
      <c r="G26" s="44">
        <v>300</v>
      </c>
      <c r="H26" s="10"/>
      <c r="I26" s="13"/>
    </row>
    <row r="27" spans="1:10" ht="18.75" x14ac:dyDescent="0.3">
      <c r="A27" s="79" t="s">
        <v>30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2585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6915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2585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6915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2021-12-14T10:33:24Z</cp:lastPrinted>
  <dcterms:created xsi:type="dcterms:W3CDTF">2015-06-05T18:17:20Z</dcterms:created>
  <dcterms:modified xsi:type="dcterms:W3CDTF">2021-12-24T06:23:36Z</dcterms:modified>
</cp:coreProperties>
</file>